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4235" windowHeight="48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" i="1" l="1"/>
  <c r="C44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F5" i="1" s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D5" i="1" l="1"/>
  <c r="B6" i="1"/>
  <c r="B7" i="1" s="1"/>
  <c r="B8" i="1" s="1"/>
  <c r="B9" i="1" s="1"/>
  <c r="B10" i="1" s="1"/>
  <c r="B11" i="1" s="1"/>
  <c r="B12" i="1" l="1"/>
  <c r="B13" i="1" s="1"/>
  <c r="B14" i="1" s="1"/>
  <c r="E11" i="1"/>
  <c r="F10" i="1"/>
  <c r="F7" i="1"/>
  <c r="F6" i="1"/>
  <c r="E6" i="1"/>
  <c r="E7" i="1"/>
  <c r="E8" i="1"/>
  <c r="F8" i="1"/>
  <c r="E9" i="1"/>
  <c r="F9" i="1"/>
  <c r="E10" i="1"/>
  <c r="D10" i="1" s="1"/>
  <c r="F11" i="1"/>
  <c r="E12" i="1"/>
  <c r="F12" i="1"/>
  <c r="E13" i="1"/>
  <c r="F13" i="1"/>
  <c r="F14" i="1"/>
  <c r="F15" i="1"/>
  <c r="F16" i="1"/>
  <c r="F17" i="1"/>
  <c r="F19" i="1"/>
  <c r="D13" i="1" l="1"/>
  <c r="D9" i="1"/>
  <c r="D8" i="1"/>
  <c r="D6" i="1"/>
  <c r="D12" i="1"/>
  <c r="D11" i="1"/>
  <c r="D7" i="1"/>
  <c r="B15" i="1"/>
  <c r="E14" i="1"/>
  <c r="D14" i="1" s="1"/>
  <c r="F18" i="1"/>
  <c r="B16" i="1" l="1"/>
  <c r="E15" i="1"/>
  <c r="D15" i="1" s="1"/>
  <c r="B17" i="1" l="1"/>
  <c r="E16" i="1"/>
  <c r="D16" i="1" s="1"/>
  <c r="B18" i="1" l="1"/>
  <c r="E17" i="1"/>
  <c r="D17" i="1" s="1"/>
  <c r="B19" i="1" l="1"/>
  <c r="E19" i="1" s="1"/>
  <c r="D19" i="1" s="1"/>
  <c r="E18" i="1"/>
  <c r="D18" i="1" s="1"/>
</calcChain>
</file>

<file path=xl/sharedStrings.xml><?xml version="1.0" encoding="utf-8"?>
<sst xmlns="http://schemas.openxmlformats.org/spreadsheetml/2006/main" count="11" uniqueCount="11">
  <si>
    <t>Q</t>
  </si>
  <si>
    <t>FC</t>
  </si>
  <si>
    <t>VC</t>
  </si>
  <si>
    <t>ATC</t>
  </si>
  <si>
    <t>AFC</t>
  </si>
  <si>
    <t>AVC</t>
  </si>
  <si>
    <t>MC</t>
  </si>
  <si>
    <t>Определение точного значения оптимального объема производства</t>
  </si>
  <si>
    <t>Q=</t>
  </si>
  <si>
    <t>0,06*Q^3-6*Q^2-3600=</t>
  </si>
  <si>
    <r>
      <t>ТС=3600+440*Q-6*Q</t>
    </r>
    <r>
      <rPr>
        <vertAlign val="superscript"/>
        <sz val="14"/>
        <color theme="1"/>
        <rFont val="Calibri"/>
        <family val="2"/>
        <charset val="204"/>
        <scheme val="minor"/>
      </rPr>
      <t>2</t>
    </r>
    <r>
      <rPr>
        <sz val="14"/>
        <color theme="1"/>
        <rFont val="Calibri"/>
        <family val="2"/>
        <charset val="204"/>
        <scheme val="minor"/>
      </rPr>
      <t>+0,03*Q</t>
    </r>
    <r>
      <rPr>
        <vertAlign val="superscript"/>
        <sz val="14"/>
        <color theme="1"/>
        <rFont val="Calibri"/>
        <family val="2"/>
        <charset val="204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</si>
</sst>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vertAlign val="superscript"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83623370608079E-2"/>
          <c:y val="3.4620977933313896E-2"/>
          <c:w val="0.8224251300860842"/>
          <c:h val="0.7523610693701455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Лист1!$D$4</c:f>
              <c:strCache>
                <c:ptCount val="1"/>
                <c:pt idx="0">
                  <c:v>ATC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</c:spPr>
          </c:marker>
          <c:xVal>
            <c:numRef>
              <c:f>Лист1!$A$5:$A$19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Лист1!$D$5:$D$19</c:f>
              <c:numCache>
                <c:formatCode>General</c:formatCode>
                <c:ptCount val="15"/>
                <c:pt idx="0">
                  <c:v>743</c:v>
                </c:pt>
                <c:pt idx="1">
                  <c:v>512</c:v>
                </c:pt>
                <c:pt idx="2">
                  <c:v>407</c:v>
                </c:pt>
                <c:pt idx="3">
                  <c:v>338</c:v>
                </c:pt>
                <c:pt idx="4">
                  <c:v>287</c:v>
                </c:pt>
                <c:pt idx="5">
                  <c:v>248</c:v>
                </c:pt>
                <c:pt idx="6" formatCode="0.00">
                  <c:v>218.42857142857144</c:v>
                </c:pt>
                <c:pt idx="7">
                  <c:v>197</c:v>
                </c:pt>
                <c:pt idx="8">
                  <c:v>183</c:v>
                </c:pt>
                <c:pt idx="9">
                  <c:v>176</c:v>
                </c:pt>
                <c:pt idx="10" formatCode="0.00">
                  <c:v>175.72727272727272</c:v>
                </c:pt>
                <c:pt idx="11">
                  <c:v>182</c:v>
                </c:pt>
                <c:pt idx="12" formatCode="0.00">
                  <c:v>194.69230769230768</c:v>
                </c:pt>
                <c:pt idx="13" formatCode="0.00">
                  <c:v>213.71428571428572</c:v>
                </c:pt>
                <c:pt idx="14">
                  <c:v>239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Лист1!$E$4</c:f>
              <c:strCache>
                <c:ptCount val="1"/>
                <c:pt idx="0">
                  <c:v>AFC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Лист1!$A$5:$A$19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Лист1!$E$5:$E$19</c:f>
              <c:numCache>
                <c:formatCode>General</c:formatCode>
                <c:ptCount val="15"/>
                <c:pt idx="0">
                  <c:v>360</c:v>
                </c:pt>
                <c:pt idx="1">
                  <c:v>180</c:v>
                </c:pt>
                <c:pt idx="2">
                  <c:v>120</c:v>
                </c:pt>
                <c:pt idx="3">
                  <c:v>90</c:v>
                </c:pt>
                <c:pt idx="4">
                  <c:v>72</c:v>
                </c:pt>
                <c:pt idx="5">
                  <c:v>60</c:v>
                </c:pt>
                <c:pt idx="6" formatCode="0.00">
                  <c:v>51.428571428571431</c:v>
                </c:pt>
                <c:pt idx="7">
                  <c:v>45</c:v>
                </c:pt>
                <c:pt idx="8">
                  <c:v>40</c:v>
                </c:pt>
                <c:pt idx="9">
                  <c:v>36</c:v>
                </c:pt>
                <c:pt idx="10" formatCode="0.00">
                  <c:v>32.727272727272727</c:v>
                </c:pt>
                <c:pt idx="11">
                  <c:v>30</c:v>
                </c:pt>
                <c:pt idx="12" formatCode="0.00">
                  <c:v>27.692307692307693</c:v>
                </c:pt>
                <c:pt idx="13" formatCode="0.00">
                  <c:v>25.714285714285715</c:v>
                </c:pt>
                <c:pt idx="14">
                  <c:v>24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Лист1!$F$4</c:f>
              <c:strCache>
                <c:ptCount val="1"/>
                <c:pt idx="0">
                  <c:v>AVC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</c:spPr>
          </c:marker>
          <c:xVal>
            <c:numRef>
              <c:f>Лист1!$A$5:$A$19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Лист1!$F$5:$F$19</c:f>
              <c:numCache>
                <c:formatCode>General</c:formatCode>
                <c:ptCount val="15"/>
                <c:pt idx="0">
                  <c:v>383</c:v>
                </c:pt>
                <c:pt idx="1">
                  <c:v>332</c:v>
                </c:pt>
                <c:pt idx="2">
                  <c:v>287</c:v>
                </c:pt>
                <c:pt idx="3">
                  <c:v>248</c:v>
                </c:pt>
                <c:pt idx="4">
                  <c:v>215</c:v>
                </c:pt>
                <c:pt idx="5">
                  <c:v>188</c:v>
                </c:pt>
                <c:pt idx="6">
                  <c:v>167</c:v>
                </c:pt>
                <c:pt idx="7">
                  <c:v>152</c:v>
                </c:pt>
                <c:pt idx="8">
                  <c:v>143</c:v>
                </c:pt>
                <c:pt idx="9">
                  <c:v>140</c:v>
                </c:pt>
                <c:pt idx="10">
                  <c:v>143</c:v>
                </c:pt>
                <c:pt idx="11">
                  <c:v>152</c:v>
                </c:pt>
                <c:pt idx="12">
                  <c:v>167</c:v>
                </c:pt>
                <c:pt idx="13">
                  <c:v>188</c:v>
                </c:pt>
                <c:pt idx="14">
                  <c:v>215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Лист1!$G$4</c:f>
              <c:strCache>
                <c:ptCount val="1"/>
                <c:pt idx="0">
                  <c:v>MC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Лист1!$A$5:$A$19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Лист1!$G$5:$G$19</c:f>
              <c:numCache>
                <c:formatCode>General</c:formatCode>
                <c:ptCount val="15"/>
                <c:pt idx="0">
                  <c:v>329</c:v>
                </c:pt>
                <c:pt idx="1">
                  <c:v>236</c:v>
                </c:pt>
                <c:pt idx="2">
                  <c:v>161</c:v>
                </c:pt>
                <c:pt idx="3">
                  <c:v>104</c:v>
                </c:pt>
                <c:pt idx="4">
                  <c:v>65</c:v>
                </c:pt>
                <c:pt idx="5">
                  <c:v>43.999999999999943</c:v>
                </c:pt>
                <c:pt idx="6">
                  <c:v>41</c:v>
                </c:pt>
                <c:pt idx="7">
                  <c:v>56</c:v>
                </c:pt>
                <c:pt idx="8">
                  <c:v>89</c:v>
                </c:pt>
                <c:pt idx="9">
                  <c:v>140</c:v>
                </c:pt>
                <c:pt idx="10">
                  <c:v>209</c:v>
                </c:pt>
                <c:pt idx="11">
                  <c:v>295.99999999999977</c:v>
                </c:pt>
                <c:pt idx="12">
                  <c:v>401</c:v>
                </c:pt>
                <c:pt idx="13">
                  <c:v>524</c:v>
                </c:pt>
                <c:pt idx="14">
                  <c:v>665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756864"/>
        <c:axId val="135672896"/>
      </c:scatterChart>
      <c:valAx>
        <c:axId val="350756864"/>
        <c:scaling>
          <c:orientation val="minMax"/>
          <c:max val="15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Объем</a:t>
                </a:r>
                <a:r>
                  <a:rPr lang="ru-RU" baseline="0"/>
                  <a:t> производства, ед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71647015378750878"/>
              <c:y val="0.8532823688301098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crossAx val="135672896"/>
        <c:crosses val="autoZero"/>
        <c:crossBetween val="midCat"/>
        <c:majorUnit val="10"/>
      </c:valAx>
      <c:valAx>
        <c:axId val="135672896"/>
        <c:scaling>
          <c:orientation val="minMax"/>
          <c:max val="8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Издержки, д. ед.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0756864"/>
        <c:crosses val="autoZero"/>
        <c:crossBetween val="midCat"/>
        <c:majorUnit val="100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ru-RU"/>
        </a:p>
      </c:txPr>
    </c:legend>
    <c:plotVisOnly val="1"/>
    <c:dispBlanksAs val="gap"/>
    <c:showDLblsOverMax val="0"/>
  </c:chart>
  <c:spPr>
    <a:effectLst/>
    <a:scene3d>
      <a:camera prst="orthographicFront"/>
      <a:lightRig rig="chilly" dir="t"/>
    </a:scene3d>
    <a:sp3d prstMaterial="matte"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123825</xdr:rowOff>
    </xdr:from>
    <xdr:to>
      <xdr:col>7</xdr:col>
      <xdr:colOff>561975</xdr:colOff>
      <xdr:row>39</xdr:row>
      <xdr:rowOff>57150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5" x14ac:dyDescent="0.25"/>
  <cols>
    <col min="1" max="1" width="11.85546875" customWidth="1"/>
    <col min="2" max="2" width="12" customWidth="1"/>
    <col min="3" max="3" width="12.42578125" customWidth="1"/>
    <col min="4" max="4" width="15" bestFit="1" customWidth="1"/>
    <col min="6" max="6" width="11.85546875" customWidth="1"/>
  </cols>
  <sheetData>
    <row r="1" spans="1:7" ht="21" x14ac:dyDescent="0.3">
      <c r="A1" s="6" t="s">
        <v>10</v>
      </c>
    </row>
    <row r="4" spans="1:7" ht="15.7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ht="15.75" x14ac:dyDescent="0.25">
      <c r="A5" s="1">
        <v>10</v>
      </c>
      <c r="B5" s="1">
        <v>3600</v>
      </c>
      <c r="C5" s="1">
        <f>440*A5-6*A5^2+0.03*A5^3</f>
        <v>3830</v>
      </c>
      <c r="D5" s="4">
        <f>E5+F5</f>
        <v>743</v>
      </c>
      <c r="E5" s="4">
        <f>B5/A5</f>
        <v>360</v>
      </c>
      <c r="F5" s="4">
        <f>C5/A5</f>
        <v>383</v>
      </c>
      <c r="G5" s="4">
        <f>440-12*A5+0.09*A5*A5</f>
        <v>329</v>
      </c>
    </row>
    <row r="6" spans="1:7" ht="15.75" x14ac:dyDescent="0.25">
      <c r="A6" s="1">
        <v>20</v>
      </c>
      <c r="B6" s="1">
        <f>B5</f>
        <v>3600</v>
      </c>
      <c r="C6" s="1">
        <f t="shared" ref="C6:C19" si="0">440*A6-6*A6^2+0.03*A6^3</f>
        <v>6640</v>
      </c>
      <c r="D6" s="4">
        <f t="shared" ref="D6:D19" si="1">E6+F6</f>
        <v>512</v>
      </c>
      <c r="E6" s="4">
        <f t="shared" ref="E6:E13" si="2">B6/A6</f>
        <v>180</v>
      </c>
      <c r="F6" s="4">
        <f t="shared" ref="F6:F19" si="3">C6/A6</f>
        <v>332</v>
      </c>
      <c r="G6" s="4">
        <f t="shared" ref="G6:G19" si="4">440-12*A6+0.09*A6*A6</f>
        <v>236</v>
      </c>
    </row>
    <row r="7" spans="1:7" ht="15.75" x14ac:dyDescent="0.25">
      <c r="A7" s="1">
        <v>30</v>
      </c>
      <c r="B7" s="1">
        <f t="shared" ref="B7:B19" si="5">B6</f>
        <v>3600</v>
      </c>
      <c r="C7" s="1">
        <f t="shared" si="0"/>
        <v>8610</v>
      </c>
      <c r="D7" s="4">
        <f t="shared" si="1"/>
        <v>407</v>
      </c>
      <c r="E7" s="4">
        <f t="shared" si="2"/>
        <v>120</v>
      </c>
      <c r="F7" s="4">
        <f t="shared" si="3"/>
        <v>287</v>
      </c>
      <c r="G7" s="4">
        <f t="shared" si="4"/>
        <v>161</v>
      </c>
    </row>
    <row r="8" spans="1:7" ht="15.75" x14ac:dyDescent="0.25">
      <c r="A8" s="1">
        <v>40</v>
      </c>
      <c r="B8" s="1">
        <f t="shared" si="5"/>
        <v>3600</v>
      </c>
      <c r="C8" s="1">
        <f t="shared" si="0"/>
        <v>9920</v>
      </c>
      <c r="D8" s="4">
        <f t="shared" si="1"/>
        <v>338</v>
      </c>
      <c r="E8" s="4">
        <f t="shared" si="2"/>
        <v>90</v>
      </c>
      <c r="F8" s="4">
        <f t="shared" si="3"/>
        <v>248</v>
      </c>
      <c r="G8" s="4">
        <f t="shared" si="4"/>
        <v>104</v>
      </c>
    </row>
    <row r="9" spans="1:7" ht="15.75" x14ac:dyDescent="0.25">
      <c r="A9" s="1">
        <v>50</v>
      </c>
      <c r="B9" s="1">
        <f t="shared" si="5"/>
        <v>3600</v>
      </c>
      <c r="C9" s="1">
        <f t="shared" si="0"/>
        <v>10750</v>
      </c>
      <c r="D9" s="4">
        <f t="shared" si="1"/>
        <v>287</v>
      </c>
      <c r="E9" s="4">
        <f t="shared" si="2"/>
        <v>72</v>
      </c>
      <c r="F9" s="4">
        <f t="shared" si="3"/>
        <v>215</v>
      </c>
      <c r="G9" s="4">
        <f t="shared" si="4"/>
        <v>65</v>
      </c>
    </row>
    <row r="10" spans="1:7" ht="15.75" x14ac:dyDescent="0.25">
      <c r="A10" s="1">
        <v>60</v>
      </c>
      <c r="B10" s="1">
        <f t="shared" si="5"/>
        <v>3600</v>
      </c>
      <c r="C10" s="1">
        <f t="shared" si="0"/>
        <v>11280</v>
      </c>
      <c r="D10" s="4">
        <f t="shared" si="1"/>
        <v>248</v>
      </c>
      <c r="E10" s="4">
        <f t="shared" si="2"/>
        <v>60</v>
      </c>
      <c r="F10" s="4">
        <f t="shared" si="3"/>
        <v>188</v>
      </c>
      <c r="G10" s="4">
        <f t="shared" si="4"/>
        <v>43.999999999999943</v>
      </c>
    </row>
    <row r="11" spans="1:7" ht="15.75" x14ac:dyDescent="0.25">
      <c r="A11" s="1">
        <v>70</v>
      </c>
      <c r="B11" s="1">
        <f t="shared" si="5"/>
        <v>3600</v>
      </c>
      <c r="C11" s="1">
        <f t="shared" si="0"/>
        <v>11690</v>
      </c>
      <c r="D11" s="5">
        <f t="shared" si="1"/>
        <v>218.42857142857144</v>
      </c>
      <c r="E11" s="5">
        <f>B11/A11</f>
        <v>51.428571428571431</v>
      </c>
      <c r="F11" s="4">
        <f t="shared" si="3"/>
        <v>167</v>
      </c>
      <c r="G11" s="4">
        <f t="shared" si="4"/>
        <v>41</v>
      </c>
    </row>
    <row r="12" spans="1:7" ht="15.75" x14ac:dyDescent="0.25">
      <c r="A12" s="1">
        <v>80</v>
      </c>
      <c r="B12" s="1">
        <f t="shared" si="5"/>
        <v>3600</v>
      </c>
      <c r="C12" s="1">
        <f t="shared" si="0"/>
        <v>12160</v>
      </c>
      <c r="D12" s="4">
        <f t="shared" si="1"/>
        <v>197</v>
      </c>
      <c r="E12" s="4">
        <f t="shared" si="2"/>
        <v>45</v>
      </c>
      <c r="F12" s="4">
        <f t="shared" si="3"/>
        <v>152</v>
      </c>
      <c r="G12" s="4">
        <f t="shared" si="4"/>
        <v>56</v>
      </c>
    </row>
    <row r="13" spans="1:7" ht="15.75" x14ac:dyDescent="0.25">
      <c r="A13" s="1">
        <v>90</v>
      </c>
      <c r="B13" s="1">
        <f t="shared" si="5"/>
        <v>3600</v>
      </c>
      <c r="C13" s="1">
        <f t="shared" si="0"/>
        <v>12870</v>
      </c>
      <c r="D13" s="4">
        <f>E13+F13</f>
        <v>183</v>
      </c>
      <c r="E13" s="4">
        <f t="shared" si="2"/>
        <v>40</v>
      </c>
      <c r="F13" s="4">
        <f t="shared" si="3"/>
        <v>143</v>
      </c>
      <c r="G13" s="4">
        <f t="shared" si="4"/>
        <v>89</v>
      </c>
    </row>
    <row r="14" spans="1:7" ht="15.75" x14ac:dyDescent="0.25">
      <c r="A14" s="1">
        <v>100</v>
      </c>
      <c r="B14" s="1">
        <f t="shared" si="5"/>
        <v>3600</v>
      </c>
      <c r="C14" s="1">
        <f t="shared" si="0"/>
        <v>14000</v>
      </c>
      <c r="D14" s="4">
        <f t="shared" si="1"/>
        <v>176</v>
      </c>
      <c r="E14" s="4">
        <f t="shared" ref="E14:E19" si="6">B14/A14</f>
        <v>36</v>
      </c>
      <c r="F14" s="4">
        <f t="shared" si="3"/>
        <v>140</v>
      </c>
      <c r="G14" s="4">
        <f t="shared" si="4"/>
        <v>140</v>
      </c>
    </row>
    <row r="15" spans="1:7" ht="15.75" x14ac:dyDescent="0.25">
      <c r="A15" s="1">
        <v>110</v>
      </c>
      <c r="B15" s="1">
        <f t="shared" si="5"/>
        <v>3600</v>
      </c>
      <c r="C15" s="1">
        <f t="shared" si="0"/>
        <v>15730</v>
      </c>
      <c r="D15" s="5">
        <f t="shared" si="1"/>
        <v>175.72727272727272</v>
      </c>
      <c r="E15" s="5">
        <f t="shared" si="6"/>
        <v>32.727272727272727</v>
      </c>
      <c r="F15" s="4">
        <f t="shared" si="3"/>
        <v>143</v>
      </c>
      <c r="G15" s="4">
        <f t="shared" si="4"/>
        <v>209</v>
      </c>
    </row>
    <row r="16" spans="1:7" ht="15.75" x14ac:dyDescent="0.25">
      <c r="A16" s="1">
        <v>120</v>
      </c>
      <c r="B16" s="1">
        <f t="shared" si="5"/>
        <v>3600</v>
      </c>
      <c r="C16" s="1">
        <f t="shared" si="0"/>
        <v>18240</v>
      </c>
      <c r="D16" s="4">
        <f t="shared" si="1"/>
        <v>182</v>
      </c>
      <c r="E16" s="4">
        <f t="shared" si="6"/>
        <v>30</v>
      </c>
      <c r="F16" s="4">
        <f t="shared" si="3"/>
        <v>152</v>
      </c>
      <c r="G16" s="4">
        <f t="shared" si="4"/>
        <v>295.99999999999977</v>
      </c>
    </row>
    <row r="17" spans="1:7" ht="15.75" x14ac:dyDescent="0.25">
      <c r="A17" s="1">
        <v>130</v>
      </c>
      <c r="B17" s="1">
        <f t="shared" si="5"/>
        <v>3600</v>
      </c>
      <c r="C17" s="1">
        <f t="shared" si="0"/>
        <v>21710</v>
      </c>
      <c r="D17" s="5">
        <f t="shared" si="1"/>
        <v>194.69230769230768</v>
      </c>
      <c r="E17" s="5">
        <f t="shared" si="6"/>
        <v>27.692307692307693</v>
      </c>
      <c r="F17" s="4">
        <f t="shared" si="3"/>
        <v>167</v>
      </c>
      <c r="G17" s="4">
        <f t="shared" si="4"/>
        <v>401</v>
      </c>
    </row>
    <row r="18" spans="1:7" ht="15.75" x14ac:dyDescent="0.25">
      <c r="A18" s="1">
        <v>140</v>
      </c>
      <c r="B18" s="1">
        <f t="shared" si="5"/>
        <v>3600</v>
      </c>
      <c r="C18" s="1">
        <f t="shared" si="0"/>
        <v>26320</v>
      </c>
      <c r="D18" s="5">
        <f t="shared" si="1"/>
        <v>213.71428571428572</v>
      </c>
      <c r="E18" s="5">
        <f t="shared" si="6"/>
        <v>25.714285714285715</v>
      </c>
      <c r="F18" s="4">
        <f t="shared" si="3"/>
        <v>188</v>
      </c>
      <c r="G18" s="4">
        <f t="shared" si="4"/>
        <v>524</v>
      </c>
    </row>
    <row r="19" spans="1:7" ht="15.75" x14ac:dyDescent="0.25">
      <c r="A19" s="1">
        <v>150</v>
      </c>
      <c r="B19" s="1">
        <f t="shared" si="5"/>
        <v>3600</v>
      </c>
      <c r="C19" s="1">
        <f t="shared" si="0"/>
        <v>32250</v>
      </c>
      <c r="D19" s="4">
        <f t="shared" si="1"/>
        <v>239</v>
      </c>
      <c r="E19" s="4">
        <f t="shared" si="6"/>
        <v>24</v>
      </c>
      <c r="F19" s="4">
        <f t="shared" si="3"/>
        <v>215</v>
      </c>
      <c r="G19" s="4">
        <f t="shared" si="4"/>
        <v>665</v>
      </c>
    </row>
    <row r="42" spans="1:3" x14ac:dyDescent="0.25">
      <c r="A42" t="s">
        <v>7</v>
      </c>
    </row>
    <row r="43" spans="1:3" x14ac:dyDescent="0.25">
      <c r="A43" s="2" t="s">
        <v>8</v>
      </c>
      <c r="C43" s="3">
        <v>105.40086024546824</v>
      </c>
    </row>
    <row r="44" spans="1:3" x14ac:dyDescent="0.25">
      <c r="A44" t="s">
        <v>9</v>
      </c>
      <c r="C44" s="3">
        <f>0.06*C43*C43*C43-6*C43*C43-3600</f>
        <v>-5.0349626690149307E-8</v>
      </c>
    </row>
    <row r="46" spans="1:3" x14ac:dyDescent="0.25">
      <c r="B46" s="2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школа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дом</cp:lastModifiedBy>
  <dcterms:created xsi:type="dcterms:W3CDTF">2017-03-04T14:09:53Z</dcterms:created>
  <dcterms:modified xsi:type="dcterms:W3CDTF">2021-04-11T07:43:12Z</dcterms:modified>
</cp:coreProperties>
</file>